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5) Tonery\2024\017\1 výzva\"/>
    </mc:Choice>
  </mc:AlternateContent>
  <xr:revisionPtr revIDLastSave="0" documentId="13_ncr:1_{8550864F-8F8C-41E7-9BB1-ED151AD79245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Tonery" sheetId="1" r:id="rId1"/>
  </sheets>
  <definedNames>
    <definedName name="_xlnm.Print_Area" localSheetId="0">Tonery!$B$1:$U$18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R10" i="1"/>
  <c r="R11" i="1"/>
  <c r="R12" i="1"/>
  <c r="R15" i="1"/>
  <c r="O12" i="1"/>
  <c r="O13" i="1"/>
  <c r="O14" i="1"/>
  <c r="O15" i="1"/>
  <c r="R13" i="1"/>
  <c r="S13" i="1"/>
  <c r="R14" i="1"/>
  <c r="S14" i="1"/>
  <c r="H12" i="1"/>
  <c r="H13" i="1"/>
  <c r="H14" i="1"/>
  <c r="H15" i="1"/>
  <c r="O11" i="1"/>
  <c r="H11" i="1"/>
  <c r="O10" i="1"/>
  <c r="H10" i="1"/>
  <c r="O9" i="1"/>
  <c r="H9" i="1"/>
  <c r="S9" i="1" l="1"/>
  <c r="S10" i="1"/>
  <c r="S11" i="1"/>
  <c r="S15" i="1"/>
  <c r="S12" i="1"/>
  <c r="H7" i="1"/>
  <c r="H8" i="1"/>
  <c r="S8" i="1" l="1"/>
  <c r="R8" i="1"/>
  <c r="O8" i="1"/>
  <c r="O7" i="1" l="1"/>
  <c r="P18" i="1" s="1"/>
  <c r="S7" i="1" l="1"/>
  <c r="R7" i="1"/>
  <c r="Q18" i="1" s="1"/>
</calcChain>
</file>

<file path=xl/sharedStrings.xml><?xml version="1.0" encoding="utf-8"?>
<sst xmlns="http://schemas.openxmlformats.org/spreadsheetml/2006/main" count="68" uniqueCount="54">
  <si>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</si>
  <si>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</si>
  <si>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</si>
  <si>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</si>
  <si>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</si>
  <si>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</si>
  <si>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</si>
  <si>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</si>
  <si>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</si>
  <si>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</si>
  <si>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</si>
  <si>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</si>
  <si>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</si>
  <si>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</si>
  <si>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</si>
  <si>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</si>
  <si>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</si>
  <si>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</si>
  <si>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</si>
  <si>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</si>
  <si>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</si>
  <si>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</si>
  <si>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</si>
  <si>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</si>
  <si>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</si>
  <si>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</si>
  <si>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</si>
  <si>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</si>
  <si>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</si>
  <si>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</si>
  <si>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Příloha č. 2 Kupní smlouvy - technická specifikace
Tonery (II.) 017 - 2024 (originální)</t>
  </si>
  <si>
    <t>ks</t>
  </si>
  <si>
    <t>Originální toner. Výtěžnost 12 100 stran.</t>
  </si>
  <si>
    <t>Originální toner. Výtěžnost 9 000 stran.</t>
  </si>
  <si>
    <t>sada</t>
  </si>
  <si>
    <t>NE</t>
  </si>
  <si>
    <t>PR-K  Ing. Kateřina Dobrá,
Tel.: 727 841 192</t>
  </si>
  <si>
    <t>Univerzitní 8,  
301 00 Plzeň,
Rektorát - Úsek prorektora pro vnější vztahy a komunikaci,
místnost UR 412</t>
  </si>
  <si>
    <t>DFF - Markéta Kasalová, DiS.,
Tel.: 735 713 963</t>
  </si>
  <si>
    <t>Sedláčkova 38, 
301 00 Plzeň,
Fakulta filozofická - Děkanát,
místnost SO 205</t>
  </si>
  <si>
    <r>
      <t xml:space="preserve">Toner do tiskárny Xerox VersaLink C505S (C505V_S)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</si>
  <si>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Xerox VersaLink C505S (C505V_S) -</t>
    </r>
    <r>
      <rPr>
        <b/>
        <sz val="11"/>
        <color theme="1"/>
        <rFont val="Calibri"/>
        <family val="2"/>
        <charset val="238"/>
        <scheme val="minor"/>
      </rPr>
      <t xml:space="preserve"> azurový</t>
    </r>
  </si>
  <si>
    <r>
      <t xml:space="preserve">Toner do tiskárny Xerox VersaLink C505S (C505V_S) - </t>
    </r>
    <r>
      <rPr>
        <b/>
        <sz val="11"/>
        <color theme="1"/>
        <rFont val="Calibri"/>
        <family val="2"/>
        <charset val="238"/>
        <scheme val="minor"/>
      </rPr>
      <t xml:space="preserve">purpurový </t>
    </r>
  </si>
  <si>
    <r>
      <t xml:space="preserve">Toner do tiskárny Xerox VersaLink C505S (C505V_S) - </t>
    </r>
    <r>
      <rPr>
        <b/>
        <sz val="11"/>
        <color theme="1"/>
        <rFont val="Calibri"/>
        <family val="2"/>
        <charset val="238"/>
        <scheme val="minor"/>
      </rPr>
      <t xml:space="preserve">žlutý </t>
    </r>
  </si>
  <si>
    <r>
      <t xml:space="preserve">Toner do tiskárny HP Laser Jet P1505n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</si>
  <si>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Triumph Adler P-4531i MFP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</si>
  <si>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Triumph Adler 350 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</si>
  <si>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LJ P2055 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</si>
  <si>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2 000 stran.</t>
  </si>
  <si>
    <t>Originální toner. Výtěžnost 14 500 stran.</t>
  </si>
  <si>
    <t>Originální toner. Výtěžnost 18 000 stran.</t>
  </si>
  <si>
    <t>Originální toner. Výtěžnost 6 500 stran.</t>
  </si>
  <si>
    <t>Originální náplň v barvě multipack. Obsah 1 náplně 70 ml/ výtěžnost 4 500 stran/ 1 náplň.</t>
  </si>
  <si>
    <t>Náplň - inkoustové kazety (cartrige) do tiskárny EPSON L3050 - černá + 3x barva (multipack)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</si>
</sst>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2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left" vertical="center" wrapText="1" indent="1"/>
    </xf>
    <xf numFmtId="0" fontId="3" fillId="3" borderId="8" xfId="0" applyFont="1" applyFill="1" applyBorder="1" applyAlignment="1">
      <alignment horizontal="left" vertical="center" wrapText="1" indent="1"/>
    </xf>
    <xf numFmtId="0" fontId="3" fillId="3" borderId="12" xfId="0" applyFont="1" applyFill="1" applyBorder="1" applyAlignment="1">
      <alignment horizontal="left" vertical="center" wrapText="1" inden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9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5"/>
  <sheetViews>
    <sheetView tabSelected="1" topLeftCell="C3" zoomScaleNormal="100" workbookViewId="0">
      <selection activeCell="G7" sqref="G7:G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84.28515625" style="1" customWidth="1"/>
    <col min="4" max="4" width="11.7109375" style="2" customWidth="1"/>
    <col min="5" max="5" width="11.28515625" style="3" customWidth="1"/>
    <col min="6" max="6" width="86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06" t="s">
        <v>30</v>
      </c>
      <c r="C1" s="107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21.75" customHeight="1" x14ac:dyDescent="0.25">
      <c r="B3" s="13"/>
      <c r="C3" s="58" t="s">
        <v>0</v>
      </c>
      <c r="D3" s="12"/>
      <c r="E3" s="12"/>
      <c r="F3" s="12"/>
      <c r="G3" s="118"/>
      <c r="H3" s="118"/>
      <c r="I3" s="118"/>
      <c r="J3" s="118"/>
      <c r="K3" s="118"/>
      <c r="L3" s="118"/>
      <c r="M3" s="118"/>
      <c r="N3" s="118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28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75" t="s">
        <v>8</v>
      </c>
      <c r="S6" s="75" t="s">
        <v>9</v>
      </c>
      <c r="T6" s="35" t="s">
        <v>25</v>
      </c>
      <c r="U6" s="35" t="s">
        <v>26</v>
      </c>
    </row>
    <row r="7" spans="2:21" ht="29.25" customHeight="1" thickTop="1" thickBot="1" x14ac:dyDescent="0.3">
      <c r="B7" s="50">
        <v>1</v>
      </c>
      <c r="C7" s="88" t="s">
        <v>40</v>
      </c>
      <c r="D7" s="51">
        <v>1</v>
      </c>
      <c r="E7" s="52" t="s">
        <v>31</v>
      </c>
      <c r="F7" s="63" t="s">
        <v>32</v>
      </c>
      <c r="G7" s="127"/>
      <c r="H7" s="53" t="str">
        <f t="shared" ref="H7:H15" si="0">IF(P7&gt;1999,"ANO","NE")</f>
        <v>ANO</v>
      </c>
      <c r="I7" s="119" t="s">
        <v>27</v>
      </c>
      <c r="J7" s="122" t="s">
        <v>35</v>
      </c>
      <c r="K7" s="123"/>
      <c r="L7" s="101" t="s">
        <v>36</v>
      </c>
      <c r="M7" s="101" t="s">
        <v>37</v>
      </c>
      <c r="N7" s="100" t="s">
        <v>29</v>
      </c>
      <c r="O7" s="54">
        <f>D7*P7</f>
        <v>2800</v>
      </c>
      <c r="P7" s="55">
        <v>2800</v>
      </c>
      <c r="Q7" s="128"/>
      <c r="R7" s="56">
        <f>D7*Q7</f>
        <v>0</v>
      </c>
      <c r="S7" s="57" t="str">
        <f t="shared" ref="S7" si="1">IF(ISNUMBER(Q7), IF(Q7&gt;P7,"NEVYHOVUJE","VYHOVUJE")," ")</f>
        <v xml:space="preserve"> </v>
      </c>
      <c r="T7" s="93"/>
      <c r="U7" s="93" t="s">
        <v>10</v>
      </c>
    </row>
    <row r="8" spans="2:21" ht="29.25" customHeight="1" thickTop="1" thickBot="1" x14ac:dyDescent="0.3">
      <c r="B8" s="42">
        <v>2</v>
      </c>
      <c r="C8" s="89" t="s">
        <v>41</v>
      </c>
      <c r="D8" s="43">
        <v>1</v>
      </c>
      <c r="E8" s="44" t="s">
        <v>31</v>
      </c>
      <c r="F8" s="64" t="s">
        <v>33</v>
      </c>
      <c r="G8" s="127"/>
      <c r="H8" s="45" t="str">
        <f t="shared" si="0"/>
        <v>ANO</v>
      </c>
      <c r="I8" s="104"/>
      <c r="J8" s="102"/>
      <c r="K8" s="124"/>
      <c r="L8" s="102"/>
      <c r="M8" s="102"/>
      <c r="N8" s="98"/>
      <c r="O8" s="46">
        <f t="shared" ref="O8:O15" si="2">D8*P8</f>
        <v>3800</v>
      </c>
      <c r="P8" s="47">
        <v>3800</v>
      </c>
      <c r="Q8" s="128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94"/>
      <c r="U8" s="94"/>
    </row>
    <row r="9" spans="2:21" ht="29.25" customHeight="1" thickTop="1" thickBot="1" x14ac:dyDescent="0.3">
      <c r="B9" s="42">
        <v>3</v>
      </c>
      <c r="C9" s="89" t="s">
        <v>42</v>
      </c>
      <c r="D9" s="43">
        <v>1</v>
      </c>
      <c r="E9" s="44" t="s">
        <v>31</v>
      </c>
      <c r="F9" s="64" t="s">
        <v>33</v>
      </c>
      <c r="G9" s="127"/>
      <c r="H9" s="45" t="str">
        <f t="shared" si="0"/>
        <v>ANO</v>
      </c>
      <c r="I9" s="104"/>
      <c r="J9" s="102"/>
      <c r="K9" s="124"/>
      <c r="L9" s="102"/>
      <c r="M9" s="102"/>
      <c r="N9" s="98"/>
      <c r="O9" s="46">
        <f t="shared" si="2"/>
        <v>3800</v>
      </c>
      <c r="P9" s="47">
        <v>3800</v>
      </c>
      <c r="Q9" s="128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94"/>
      <c r="U9" s="94"/>
    </row>
    <row r="10" spans="2:21" ht="29.25" customHeight="1" thickTop="1" thickBot="1" x14ac:dyDescent="0.3">
      <c r="B10" s="59">
        <v>4</v>
      </c>
      <c r="C10" s="90" t="s">
        <v>43</v>
      </c>
      <c r="D10" s="60">
        <v>1</v>
      </c>
      <c r="E10" s="61" t="s">
        <v>31</v>
      </c>
      <c r="F10" s="65" t="s">
        <v>33</v>
      </c>
      <c r="G10" s="127"/>
      <c r="H10" s="76" t="str">
        <f t="shared" si="0"/>
        <v>ANO</v>
      </c>
      <c r="I10" s="104"/>
      <c r="J10" s="102"/>
      <c r="K10" s="124"/>
      <c r="L10" s="102"/>
      <c r="M10" s="102"/>
      <c r="N10" s="98"/>
      <c r="O10" s="77">
        <f t="shared" si="2"/>
        <v>3800</v>
      </c>
      <c r="P10" s="62">
        <v>3800</v>
      </c>
      <c r="Q10" s="128"/>
      <c r="R10" s="78">
        <f t="shared" ref="R10" si="7">D10*Q10</f>
        <v>0</v>
      </c>
      <c r="S10" s="79" t="str">
        <f t="shared" ref="S10" si="8">IF(ISNUMBER(Q10), IF(Q10&gt;P10,"NEVYHOVUJE","VYHOVUJE")," ")</f>
        <v xml:space="preserve"> </v>
      </c>
      <c r="T10" s="94"/>
      <c r="U10" s="94"/>
    </row>
    <row r="11" spans="2:21" ht="29.25" customHeight="1" thickTop="1" thickBot="1" x14ac:dyDescent="0.3">
      <c r="B11" s="80">
        <v>5</v>
      </c>
      <c r="C11" s="91" t="s">
        <v>44</v>
      </c>
      <c r="D11" s="81">
        <v>3</v>
      </c>
      <c r="E11" s="82" t="s">
        <v>31</v>
      </c>
      <c r="F11" s="91" t="s">
        <v>48</v>
      </c>
      <c r="G11" s="127"/>
      <c r="H11" s="83" t="str">
        <f t="shared" si="0"/>
        <v>ANO</v>
      </c>
      <c r="I11" s="103" t="s">
        <v>27</v>
      </c>
      <c r="J11" s="103" t="s">
        <v>35</v>
      </c>
      <c r="K11" s="125"/>
      <c r="L11" s="103" t="s">
        <v>38</v>
      </c>
      <c r="M11" s="103" t="s">
        <v>39</v>
      </c>
      <c r="N11" s="97" t="s">
        <v>29</v>
      </c>
      <c r="O11" s="84">
        <f t="shared" si="2"/>
        <v>6600</v>
      </c>
      <c r="P11" s="85">
        <v>2200</v>
      </c>
      <c r="Q11" s="128"/>
      <c r="R11" s="86">
        <f t="shared" ref="R11" si="9">D11*Q11</f>
        <v>0</v>
      </c>
      <c r="S11" s="87" t="str">
        <f t="shared" ref="S11" si="10">IF(ISNUMBER(Q11), IF(Q11&gt;P11,"NEVYHOVUJE","VYHOVUJE")," ")</f>
        <v xml:space="preserve"> </v>
      </c>
      <c r="T11" s="95"/>
      <c r="U11" s="95" t="s">
        <v>10</v>
      </c>
    </row>
    <row r="12" spans="2:21" ht="29.25" customHeight="1" thickTop="1" thickBot="1" x14ac:dyDescent="0.3">
      <c r="B12" s="42">
        <v>6</v>
      </c>
      <c r="C12" s="89" t="s">
        <v>45</v>
      </c>
      <c r="D12" s="43">
        <v>2</v>
      </c>
      <c r="E12" s="44" t="s">
        <v>31</v>
      </c>
      <c r="F12" s="89" t="s">
        <v>49</v>
      </c>
      <c r="G12" s="127"/>
      <c r="H12" s="45" t="str">
        <f t="shared" si="0"/>
        <v>ANO</v>
      </c>
      <c r="I12" s="120"/>
      <c r="J12" s="120"/>
      <c r="K12" s="124"/>
      <c r="L12" s="104"/>
      <c r="M12" s="104"/>
      <c r="N12" s="98"/>
      <c r="O12" s="46">
        <f t="shared" si="2"/>
        <v>5000</v>
      </c>
      <c r="P12" s="47">
        <v>2500</v>
      </c>
      <c r="Q12" s="128"/>
      <c r="R12" s="48">
        <f t="shared" ref="R12:R15" si="11">D12*Q12</f>
        <v>0</v>
      </c>
      <c r="S12" s="49" t="str">
        <f t="shared" ref="S12:S15" si="12">IF(ISNUMBER(Q12), IF(Q12&gt;P12,"NEVYHOVUJE","VYHOVUJE")," ")</f>
        <v xml:space="preserve"> </v>
      </c>
      <c r="T12" s="94"/>
      <c r="U12" s="94"/>
    </row>
    <row r="13" spans="2:21" ht="29.25" customHeight="1" thickTop="1" thickBot="1" x14ac:dyDescent="0.3">
      <c r="B13" s="42">
        <v>7</v>
      </c>
      <c r="C13" s="89" t="s">
        <v>46</v>
      </c>
      <c r="D13" s="43">
        <v>2</v>
      </c>
      <c r="E13" s="44" t="s">
        <v>31</v>
      </c>
      <c r="F13" s="89" t="s">
        <v>50</v>
      </c>
      <c r="G13" s="127"/>
      <c r="H13" s="45" t="str">
        <f t="shared" si="0"/>
        <v>ANO</v>
      </c>
      <c r="I13" s="120"/>
      <c r="J13" s="120"/>
      <c r="K13" s="124"/>
      <c r="L13" s="104"/>
      <c r="M13" s="104"/>
      <c r="N13" s="98"/>
      <c r="O13" s="46">
        <f t="shared" si="2"/>
        <v>4000</v>
      </c>
      <c r="P13" s="47">
        <v>2000</v>
      </c>
      <c r="Q13" s="128"/>
      <c r="R13" s="48">
        <f t="shared" si="11"/>
        <v>0</v>
      </c>
      <c r="S13" s="49" t="str">
        <f t="shared" si="12"/>
        <v xml:space="preserve"> </v>
      </c>
      <c r="T13" s="94"/>
      <c r="U13" s="94"/>
    </row>
    <row r="14" spans="2:21" ht="29.25" customHeight="1" thickTop="1" thickBot="1" x14ac:dyDescent="0.3">
      <c r="B14" s="42">
        <v>8</v>
      </c>
      <c r="C14" s="89" t="s">
        <v>47</v>
      </c>
      <c r="D14" s="43">
        <v>2</v>
      </c>
      <c r="E14" s="44" t="s">
        <v>31</v>
      </c>
      <c r="F14" s="89" t="s">
        <v>51</v>
      </c>
      <c r="G14" s="127"/>
      <c r="H14" s="45" t="str">
        <f t="shared" si="0"/>
        <v>ANO</v>
      </c>
      <c r="I14" s="120"/>
      <c r="J14" s="120"/>
      <c r="K14" s="124"/>
      <c r="L14" s="104"/>
      <c r="M14" s="104"/>
      <c r="N14" s="98"/>
      <c r="O14" s="46">
        <f t="shared" si="2"/>
        <v>7600</v>
      </c>
      <c r="P14" s="47">
        <v>3800</v>
      </c>
      <c r="Q14" s="128"/>
      <c r="R14" s="48">
        <f t="shared" si="11"/>
        <v>0</v>
      </c>
      <c r="S14" s="49" t="str">
        <f t="shared" si="12"/>
        <v xml:space="preserve"> </v>
      </c>
      <c r="T14" s="94"/>
      <c r="U14" s="94"/>
    </row>
    <row r="15" spans="2:21" ht="29.25" customHeight="1" thickTop="1" thickBot="1" x14ac:dyDescent="0.3">
      <c r="B15" s="66">
        <v>9</v>
      </c>
      <c r="C15" s="92" t="s">
        <v>53</v>
      </c>
      <c r="D15" s="67">
        <v>1</v>
      </c>
      <c r="E15" s="68" t="s">
        <v>34</v>
      </c>
      <c r="F15" s="92" t="s">
        <v>52</v>
      </c>
      <c r="G15" s="127"/>
      <c r="H15" s="69" t="str">
        <f t="shared" si="0"/>
        <v>NE</v>
      </c>
      <c r="I15" s="121"/>
      <c r="J15" s="121"/>
      <c r="K15" s="126"/>
      <c r="L15" s="105"/>
      <c r="M15" s="105"/>
      <c r="N15" s="99"/>
      <c r="O15" s="70">
        <f t="shared" si="2"/>
        <v>750</v>
      </c>
      <c r="P15" s="71">
        <v>750</v>
      </c>
      <c r="Q15" s="128"/>
      <c r="R15" s="72">
        <f t="shared" si="11"/>
        <v>0</v>
      </c>
      <c r="S15" s="73" t="str">
        <f t="shared" si="12"/>
        <v xml:space="preserve"> </v>
      </c>
      <c r="T15" s="96"/>
      <c r="U15" s="96"/>
    </row>
    <row r="16" spans="2:21" ht="16.5" thickTop="1" thickBot="1" x14ac:dyDescent="0.3">
      <c r="C16"/>
      <c r="D16"/>
      <c r="E16"/>
      <c r="F16"/>
      <c r="G16"/>
      <c r="H16"/>
      <c r="I16"/>
      <c r="J16"/>
      <c r="N16"/>
      <c r="O16"/>
      <c r="R16" s="41"/>
    </row>
    <row r="17" spans="2:21" ht="60.75" customHeight="1" thickTop="1" thickBot="1" x14ac:dyDescent="0.3">
      <c r="B17" s="113" t="s">
        <v>14</v>
      </c>
      <c r="C17" s="114"/>
      <c r="D17" s="114"/>
      <c r="E17" s="114"/>
      <c r="F17" s="114"/>
      <c r="G17" s="114"/>
      <c r="H17" s="74"/>
      <c r="I17" s="25"/>
      <c r="J17" s="25"/>
      <c r="K17" s="25"/>
      <c r="L17" s="11"/>
      <c r="M17" s="11"/>
      <c r="N17" s="26"/>
      <c r="O17" s="26"/>
      <c r="P17" s="27" t="s">
        <v>11</v>
      </c>
      <c r="Q17" s="115" t="s">
        <v>12</v>
      </c>
      <c r="R17" s="116"/>
      <c r="S17" s="117"/>
      <c r="T17" s="20"/>
      <c r="U17" s="28"/>
    </row>
    <row r="18" spans="2:21" ht="33.75" customHeight="1" thickTop="1" thickBot="1" x14ac:dyDescent="0.3">
      <c r="B18" s="108" t="s">
        <v>15</v>
      </c>
      <c r="C18" s="109"/>
      <c r="D18" s="109"/>
      <c r="E18" s="109"/>
      <c r="F18" s="109"/>
      <c r="G18" s="109"/>
      <c r="H18" s="34"/>
      <c r="I18" s="29"/>
      <c r="L18" s="9"/>
      <c r="M18" s="9"/>
      <c r="N18" s="30"/>
      <c r="O18" s="30"/>
      <c r="P18" s="31">
        <f>SUM(O7:O15)</f>
        <v>38150</v>
      </c>
      <c r="Q18" s="110">
        <f>SUM(R7:R15)</f>
        <v>0</v>
      </c>
      <c r="R18" s="111"/>
      <c r="S18" s="112"/>
    </row>
    <row r="19" spans="2:21" ht="14.25" customHeight="1" thickTop="1" x14ac:dyDescent="0.25"/>
    <row r="20" spans="2:21" ht="14.25" customHeight="1" x14ac:dyDescent="0.25">
      <c r="B20" s="37"/>
    </row>
    <row r="21" spans="2:21" ht="14.25" customHeight="1" x14ac:dyDescent="0.25">
      <c r="B21" s="38"/>
      <c r="C21" s="37"/>
    </row>
    <row r="22" spans="2:21" ht="14.25" customHeight="1" x14ac:dyDescent="0.25"/>
    <row r="23" spans="2:21" ht="14.25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</sheetData>
  <sheetProtection algorithmName="SHA-512" hashValue="1qSNcK50F7mwdU5uBWfeoxT+uHsMguGBafKU+f3u+qJnqtQeavihZS/eBlm8+r3Je2osAMvAnLmoUGeOSQzxkA==" saltValue="0l0f6MpKVcbMelkuamVvgQ==" spinCount="100000" sheet="1" objects="1" scenarios="1"/>
  <mergeCells count="22">
    <mergeCell ref="B1:C1"/>
    <mergeCell ref="B18:G18"/>
    <mergeCell ref="Q18:S18"/>
    <mergeCell ref="B17:G17"/>
    <mergeCell ref="Q17:S17"/>
    <mergeCell ref="G3:N3"/>
    <mergeCell ref="L11:L15"/>
    <mergeCell ref="L7:L10"/>
    <mergeCell ref="I7:I10"/>
    <mergeCell ref="I11:I15"/>
    <mergeCell ref="J7:J10"/>
    <mergeCell ref="J11:J15"/>
    <mergeCell ref="K7:K10"/>
    <mergeCell ref="K11:K15"/>
    <mergeCell ref="U7:U10"/>
    <mergeCell ref="U11:U15"/>
    <mergeCell ref="T7:T10"/>
    <mergeCell ref="T11:T15"/>
    <mergeCell ref="N11:N15"/>
    <mergeCell ref="N7:N10"/>
    <mergeCell ref="M7:M10"/>
    <mergeCell ref="M11:M15"/>
  </mergeCells>
  <conditionalFormatting sqref="B7:B15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5">
    <cfRule type="containsBlanks" dxfId="9" priority="2">
      <formula>LEN(TRIM(D7))=0</formula>
    </cfRule>
  </conditionalFormatting>
  <conditionalFormatting sqref="Q7:Q15 G7:G15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5">
    <cfRule type="notContainsBlanks" dxfId="5" priority="29">
      <formula>LEN(TRIM(G7))&gt;0</formula>
    </cfRule>
  </conditionalFormatting>
  <conditionalFormatting sqref="H7:H15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5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5" xr:uid="{00000000-0002-0000-0000-000001000000}">
      <formula1>"ANO,NE"</formula1>
    </dataValidation>
    <dataValidation type="list" showInputMessage="1" showErrorMessage="1" sqref="E7:E15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2024-03-11T05:43:36Z</cp:lastPrinted>
  <dcterms:created xsi:type="dcterms:W3CDTF">2014-03-05T12:43:32Z</dcterms:created>
  <dcterms:modified xsi:type="dcterms:W3CDTF">2024-03-11T07:25:19Z</dcterms:modified>
</cp:coreProperties>
</file>